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96ba10e9d3c7925/Desktop/"/>
    </mc:Choice>
  </mc:AlternateContent>
  <xr:revisionPtr revIDLastSave="1" documentId="8_{C6B941B7-1B1C-43D9-A9E4-136C99AE8B49}" xr6:coauthVersionLast="47" xr6:coauthVersionMax="47" xr10:uidLastSave="{F3CD910D-CB11-4842-92B0-1DB631D7ADA4}"/>
  <bookViews>
    <workbookView xWindow="-108" yWindow="-108" windowWidth="23256" windowHeight="12456" xr2:uid="{2206A712-C523-4F80-880A-4A17E63987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S6" i="1" s="1"/>
  <c r="O5" i="1"/>
  <c r="O7" i="1" s="1"/>
  <c r="C7" i="1"/>
  <c r="D7" i="1"/>
  <c r="E7" i="1"/>
  <c r="F7" i="1"/>
  <c r="H7" i="1"/>
  <c r="I7" i="1"/>
  <c r="J7" i="1"/>
  <c r="K7" i="1"/>
  <c r="L7" i="1"/>
  <c r="M7" i="1"/>
  <c r="Q7" i="1"/>
  <c r="Q27" i="1"/>
  <c r="M27" i="1"/>
  <c r="L27" i="1"/>
  <c r="K27" i="1"/>
  <c r="J27" i="1"/>
  <c r="I27" i="1"/>
  <c r="H27" i="1"/>
  <c r="G27" i="1"/>
  <c r="F27" i="1"/>
  <c r="E27" i="1"/>
  <c r="D27" i="1"/>
  <c r="C27" i="1"/>
  <c r="B27" i="1"/>
  <c r="O26" i="1"/>
  <c r="S26" i="1" s="1"/>
  <c r="O25" i="1"/>
  <c r="S25" i="1" s="1"/>
  <c r="O24" i="1"/>
  <c r="S24" i="1" s="1"/>
  <c r="O23" i="1"/>
  <c r="S23" i="1" s="1"/>
  <c r="O22" i="1"/>
  <c r="S22" i="1" s="1"/>
  <c r="O21" i="1"/>
  <c r="S21" i="1" s="1"/>
  <c r="O20" i="1"/>
  <c r="S20" i="1" s="1"/>
  <c r="O19" i="1"/>
  <c r="S19" i="1" s="1"/>
  <c r="O18" i="1"/>
  <c r="S18" i="1" s="1"/>
  <c r="O17" i="1"/>
  <c r="S17" i="1" s="1"/>
  <c r="O16" i="1"/>
  <c r="S16" i="1" s="1"/>
  <c r="O15" i="1"/>
  <c r="S15" i="1" s="1"/>
  <c r="O14" i="1"/>
  <c r="S14" i="1" s="1"/>
  <c r="O13" i="1"/>
  <c r="S13" i="1" s="1"/>
  <c r="O12" i="1"/>
  <c r="S12" i="1" s="1"/>
  <c r="O11" i="1"/>
  <c r="S11" i="1" s="1"/>
  <c r="O10" i="1"/>
  <c r="S10" i="1" s="1"/>
  <c r="O9" i="1"/>
  <c r="S9" i="1" s="1"/>
  <c r="Q29" i="1" l="1"/>
  <c r="K29" i="1"/>
  <c r="S5" i="1"/>
  <c r="S7" i="1"/>
  <c r="J29" i="1"/>
  <c r="H29" i="1"/>
  <c r="G29" i="1"/>
  <c r="F29" i="1"/>
  <c r="E29" i="1"/>
  <c r="L29" i="1"/>
  <c r="C29" i="1"/>
  <c r="B29" i="1"/>
  <c r="D29" i="1"/>
  <c r="M29" i="1"/>
  <c r="I29" i="1"/>
  <c r="S27" i="1"/>
  <c r="O27" i="1"/>
  <c r="O29" i="1" s="1"/>
</calcChain>
</file>

<file path=xl/sharedStrings.xml><?xml version="1.0" encoding="utf-8"?>
<sst xmlns="http://schemas.openxmlformats.org/spreadsheetml/2006/main" count="44" uniqueCount="44">
  <si>
    <t>Annual</t>
  </si>
  <si>
    <t>Annual Budget</t>
  </si>
  <si>
    <t>JAN.</t>
  </si>
  <si>
    <t>FEB.</t>
  </si>
  <si>
    <t>MAR.</t>
  </si>
  <si>
    <t>APRIL</t>
  </si>
  <si>
    <t>MAY</t>
  </si>
  <si>
    <t>JUNE</t>
  </si>
  <si>
    <t>JULY</t>
  </si>
  <si>
    <t>AUG.</t>
  </si>
  <si>
    <t>SEPT.</t>
  </si>
  <si>
    <t>OCT.</t>
  </si>
  <si>
    <t>NOV.</t>
  </si>
  <si>
    <t>DEC.</t>
  </si>
  <si>
    <t>Actual YTD</t>
  </si>
  <si>
    <t>Budget</t>
  </si>
  <si>
    <t>Remaining</t>
  </si>
  <si>
    <t>Annual Licensing Fee</t>
  </si>
  <si>
    <t>Misc.</t>
  </si>
  <si>
    <t>Legal Fees</t>
  </si>
  <si>
    <t xml:space="preserve">Tax filing by accountant </t>
  </si>
  <si>
    <t>Semi-annual mtgs/picnic</t>
  </si>
  <si>
    <t xml:space="preserve">Maintenance Labor </t>
  </si>
  <si>
    <t>Cleaning Supplies</t>
  </si>
  <si>
    <t xml:space="preserve">Loan Payments </t>
  </si>
  <si>
    <t>Clubhouse Coordinator</t>
  </si>
  <si>
    <t>Taxes</t>
  </si>
  <si>
    <t>Actual</t>
  </si>
  <si>
    <t>The Meadows 2026 Budget</t>
  </si>
  <si>
    <r>
      <t xml:space="preserve">Mailings, Publications, Website </t>
    </r>
    <r>
      <rPr>
        <b/>
        <sz val="10"/>
        <color rgb="FFFF0000"/>
        <rFont val="Calibri"/>
        <family val="2"/>
      </rPr>
      <t>**</t>
    </r>
  </si>
  <si>
    <r>
      <t>HOA Administrative cks</t>
    </r>
    <r>
      <rPr>
        <sz val="10"/>
        <color rgb="FFFF0000"/>
        <rFont val="Calibri"/>
        <family val="2"/>
      </rPr>
      <t xml:space="preserve"> </t>
    </r>
  </si>
  <si>
    <t>Dues revenue</t>
  </si>
  <si>
    <t>Interest Income</t>
  </si>
  <si>
    <t>Total Expense</t>
  </si>
  <si>
    <t>Total Revenue</t>
  </si>
  <si>
    <t>Total Surplus</t>
  </si>
  <si>
    <t>The monthly payment will be $62.26, which is an increase of $1.52 per month</t>
  </si>
  <si>
    <t>Road Maintenance</t>
  </si>
  <si>
    <t>Infrastucture</t>
  </si>
  <si>
    <t xml:space="preserve">Cleaning </t>
  </si>
  <si>
    <r>
      <t>Utilities  (Buildings)</t>
    </r>
    <r>
      <rPr>
        <b/>
        <sz val="10"/>
        <color rgb="FFFF0000"/>
        <rFont val="Calibri"/>
        <family val="2"/>
      </rPr>
      <t xml:space="preserve"> </t>
    </r>
  </si>
  <si>
    <t xml:space="preserve">Office Supplies </t>
  </si>
  <si>
    <t xml:space="preserve">Insurance  </t>
  </si>
  <si>
    <t>The increase in the annual fees is 2.5%. The yearly increase is $18.22, $747.12 yearly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</si>
</sst>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18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color rgb="FFFF0000"/>
      <name val="Calibri"/>
      <family val="2"/>
    </font>
    <font>
      <sz val="10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u/>
      <sz val="10"/>
      <color theme="1"/>
      <name val="Calibri"/>
      <family val="2"/>
    </font>
    <font>
      <sz val="9"/>
      <color rgb="FFFF0000"/>
      <name val="Calibri"/>
      <family val="2"/>
    </font>
    <font>
      <b/>
      <sz val="10"/>
      <color rgb="FFFF0000"/>
      <name val="Calibri"/>
      <family val="2"/>
    </font>
    <font>
      <b/>
      <sz val="10"/>
      <color theme="1"/>
      <name val="Calibri"/>
      <family val="2"/>
    </font>
    <font>
      <b/>
      <sz val="9"/>
      <color rgb="FFC00000"/>
      <name val="Calibri"/>
      <family val="2"/>
    </font>
    <font>
      <b/>
      <sz val="11"/>
      <color theme="1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b/>
      <sz val="11"/>
      <color rgb="FFFF0000"/>
      <name val="Calibri"/>
      <family val="2"/>
    </font>
    <font>
      <u/>
      <sz val="9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1" fillId="0" borderId="0" xfId="0" applyNumberFormat="1" applyFont="1"/>
    <xf numFmtId="44" fontId="1" fillId="0" borderId="0" xfId="0" applyNumberFormat="1" applyFont="1"/>
    <xf numFmtId="164" fontId="2" fillId="0" borderId="0" xfId="0" applyNumberFormat="1" applyFont="1"/>
    <xf numFmtId="8" fontId="2" fillId="0" borderId="0" xfId="0" applyNumberFormat="1" applyFont="1"/>
    <xf numFmtId="8" fontId="5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7" fillId="0" borderId="0" xfId="0" applyFont="1" applyAlignment="1">
      <alignment horizontal="left"/>
    </xf>
    <xf numFmtId="8" fontId="6" fillId="0" borderId="0" xfId="0" applyNumberFormat="1" applyFont="1"/>
    <xf numFmtId="8" fontId="8" fillId="0" borderId="0" xfId="0" applyNumberFormat="1" applyFont="1"/>
    <xf numFmtId="8" fontId="1" fillId="0" borderId="0" xfId="0" applyNumberFormat="1" applyFont="1"/>
    <xf numFmtId="7" fontId="1" fillId="0" borderId="0" xfId="0" applyNumberFormat="1" applyFont="1"/>
    <xf numFmtId="8" fontId="6" fillId="0" borderId="0" xfId="0" applyNumberFormat="1" applyFont="1" applyAlignment="1">
      <alignment horizontal="right"/>
    </xf>
    <xf numFmtId="7" fontId="1" fillId="0" borderId="0" xfId="0" applyNumberFormat="1" applyFont="1" applyAlignment="1">
      <alignment horizontal="right"/>
    </xf>
    <xf numFmtId="8" fontId="11" fillId="0" borderId="0" xfId="0" applyNumberFormat="1" applyFont="1" applyAlignment="1">
      <alignment horizontal="center"/>
    </xf>
    <xf numFmtId="0" fontId="3" fillId="0" borderId="0" xfId="0" applyFont="1"/>
    <xf numFmtId="165" fontId="12" fillId="0" borderId="0" xfId="0" applyNumberFormat="1" applyFont="1" applyAlignment="1">
      <alignment horizontal="left"/>
    </xf>
    <xf numFmtId="8" fontId="12" fillId="0" borderId="0" xfId="0" applyNumberFormat="1" applyFont="1"/>
    <xf numFmtId="8" fontId="3" fillId="0" borderId="0" xfId="0" applyNumberFormat="1" applyFont="1"/>
    <xf numFmtId="0" fontId="12" fillId="0" borderId="0" xfId="0" applyFont="1"/>
    <xf numFmtId="0" fontId="8" fillId="0" borderId="0" xfId="0" applyFont="1"/>
    <xf numFmtId="49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Font="1" applyBorder="1"/>
    <xf numFmtId="164" fontId="2" fillId="0" borderId="1" xfId="0" applyNumberFormat="1" applyFont="1" applyBorder="1"/>
    <xf numFmtId="8" fontId="2" fillId="0" borderId="1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8" fontId="14" fillId="0" borderId="0" xfId="0" applyNumberFormat="1" applyFont="1" applyAlignment="1">
      <alignment horizontal="left"/>
    </xf>
    <xf numFmtId="0" fontId="9" fillId="0" borderId="0" xfId="0" applyFont="1"/>
    <xf numFmtId="0" fontId="15" fillId="0" borderId="0" xfId="0" applyFont="1"/>
    <xf numFmtId="0" fontId="3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6" fontId="12" fillId="0" borderId="0" xfId="0" applyNumberFormat="1" applyFont="1"/>
    <xf numFmtId="164" fontId="1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11" fillId="0" borderId="0" xfId="0" applyNumberFormat="1" applyFont="1"/>
    <xf numFmtId="164" fontId="2" fillId="0" borderId="10" xfId="0" applyNumberFormat="1" applyFont="1" applyBorder="1"/>
    <xf numFmtId="0" fontId="10" fillId="0" borderId="0" xfId="0" applyFont="1" applyAlignment="1">
      <alignment horizontal="center"/>
    </xf>
    <xf numFmtId="8" fontId="1" fillId="0" borderId="1" xfId="0" applyNumberFormat="1" applyFont="1" applyBorder="1"/>
    <xf numFmtId="164" fontId="16" fillId="0" borderId="0" xfId="0" applyNumberFormat="1" applyFont="1"/>
    <xf numFmtId="7" fontId="1" fillId="0" borderId="0" xfId="0" applyNumberFormat="1" applyFont="1" applyAlignment="1">
      <alignment horizontal="right" indent="1"/>
    </xf>
    <xf numFmtId="164" fontId="6" fillId="0" borderId="1" xfId="0" applyNumberFormat="1" applyFont="1" applyBorder="1"/>
    <xf numFmtId="0" fontId="17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4" fontId="2" fillId="0" borderId="0" xfId="0" applyNumberFormat="1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9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11BD36FD-E03C-4535-AB5B-1598246DD6A1}"/>
            </a:ext>
          </a:extLst>
        </xdr:cNvPr>
        <xdr:cNvSpPr txBox="1"/>
      </xdr:nvSpPr>
      <xdr:spPr>
        <a:xfrm>
          <a:off x="247650" y="93345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247650</xdr:colOff>
      <xdr:row>9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988CBC6B-4515-4454-BB07-515911E2309C}"/>
            </a:ext>
          </a:extLst>
        </xdr:cNvPr>
        <xdr:cNvSpPr txBox="1"/>
      </xdr:nvSpPr>
      <xdr:spPr>
        <a:xfrm>
          <a:off x="247650" y="71120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2D6D-2F97-47DA-ABEF-66836019666E}">
  <sheetPr>
    <pageSetUpPr fitToPage="1"/>
  </sheetPr>
  <dimension ref="A1:S51"/>
  <sheetViews>
    <sheetView tabSelected="1" zoomScaleNormal="100" workbookViewId="0">
      <selection activeCell="S14" sqref="S14"/>
    </sheetView>
  </sheetViews>
  <sheetFormatPr defaultRowHeight="14.4" x14ac:dyDescent="0.3"/>
  <cols>
    <col min="1" max="1" width="24.77734375" bestFit="1" customWidth="1"/>
    <col min="2" max="2" width="10.44140625" customWidth="1"/>
    <col min="3" max="3" width="8.6640625" customWidth="1"/>
    <col min="4" max="4" width="9.33203125" customWidth="1"/>
    <col min="5" max="5" width="8.77734375" customWidth="1"/>
    <col min="6" max="6" width="9.6640625" customWidth="1"/>
    <col min="7" max="9" width="8.5546875" customWidth="1"/>
    <col min="10" max="10" width="9.109375" customWidth="1"/>
    <col min="11" max="11" width="8" customWidth="1"/>
    <col min="12" max="12" width="7.6640625" customWidth="1"/>
    <col min="13" max="13" width="7.88671875" customWidth="1"/>
    <col min="14" max="14" width="0.21875" hidden="1" customWidth="1"/>
    <col min="15" max="15" width="9.44140625" customWidth="1"/>
    <col min="16" max="16" width="0.109375" hidden="1" customWidth="1"/>
    <col min="17" max="17" width="10.5546875" customWidth="1"/>
    <col min="18" max="18" width="1.6640625" hidden="1" customWidth="1"/>
    <col min="19" max="19" width="11.77734375" customWidth="1"/>
  </cols>
  <sheetData>
    <row r="1" spans="1:19" x14ac:dyDescent="0.3">
      <c r="A1" s="1"/>
      <c r="B1" s="2"/>
      <c r="C1" s="2"/>
      <c r="D1" s="2"/>
      <c r="E1" s="2"/>
      <c r="F1" s="2"/>
      <c r="G1" s="3" t="s">
        <v>28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" thickBot="1" x14ac:dyDescent="0.35">
      <c r="A2" s="1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3">
      <c r="A3" s="1"/>
      <c r="B3" s="56" t="s">
        <v>27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8"/>
      <c r="P3" s="2"/>
      <c r="Q3" s="35" t="s">
        <v>0</v>
      </c>
      <c r="R3" s="4"/>
      <c r="S3" s="35" t="s">
        <v>1</v>
      </c>
    </row>
    <row r="4" spans="1:19" ht="15" thickBot="1" x14ac:dyDescent="0.35">
      <c r="A4" s="5"/>
      <c r="B4" s="28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29" t="s">
        <v>8</v>
      </c>
      <c r="I4" s="29" t="s">
        <v>9</v>
      </c>
      <c r="J4" s="29" t="s">
        <v>10</v>
      </c>
      <c r="K4" s="29" t="s">
        <v>11</v>
      </c>
      <c r="L4" s="29" t="s">
        <v>12</v>
      </c>
      <c r="M4" s="29" t="s">
        <v>13</v>
      </c>
      <c r="N4" s="29"/>
      <c r="O4" s="30" t="s">
        <v>14</v>
      </c>
      <c r="P4" s="4"/>
      <c r="Q4" s="36" t="s">
        <v>15</v>
      </c>
      <c r="R4" s="4"/>
      <c r="S4" s="36" t="s">
        <v>16</v>
      </c>
    </row>
    <row r="5" spans="1:19" x14ac:dyDescent="0.3">
      <c r="A5" s="6" t="s">
        <v>31</v>
      </c>
      <c r="B5" s="10">
        <v>39082.93</v>
      </c>
      <c r="C5" s="9">
        <v>14172.69</v>
      </c>
      <c r="D5" s="9">
        <v>22612.58</v>
      </c>
      <c r="E5" s="9">
        <v>18412.78</v>
      </c>
      <c r="F5" s="55">
        <v>10936.64</v>
      </c>
      <c r="G5" s="9">
        <v>19895.2</v>
      </c>
      <c r="H5" s="9">
        <v>15248.75</v>
      </c>
      <c r="I5" s="9">
        <v>11727.81</v>
      </c>
      <c r="J5" s="9">
        <v>8019.95</v>
      </c>
      <c r="K5" s="3"/>
      <c r="L5" s="3"/>
      <c r="M5" s="3"/>
      <c r="N5" s="4"/>
      <c r="O5" s="10">
        <f>SUM(B5:M5)</f>
        <v>160109.33000000002</v>
      </c>
      <c r="P5" s="3"/>
      <c r="Q5" s="10">
        <v>211435</v>
      </c>
      <c r="R5" s="4"/>
      <c r="S5" s="10">
        <f>Q5-O5</f>
        <v>51325.669999999984</v>
      </c>
    </row>
    <row r="6" spans="1:19" x14ac:dyDescent="0.3">
      <c r="A6" s="6" t="s">
        <v>32</v>
      </c>
      <c r="B6" s="34">
        <v>280.83999999999997</v>
      </c>
      <c r="C6" s="34">
        <v>256.27</v>
      </c>
      <c r="D6" s="34">
        <v>113.32</v>
      </c>
      <c r="E6" s="34">
        <v>19.97</v>
      </c>
      <c r="F6" s="34">
        <v>23.01</v>
      </c>
      <c r="G6" s="34">
        <v>25.74</v>
      </c>
      <c r="H6" s="34">
        <v>30.32</v>
      </c>
      <c r="I6" s="34">
        <v>30.75</v>
      </c>
      <c r="J6" s="34">
        <v>31.2</v>
      </c>
      <c r="K6" s="34"/>
      <c r="L6" s="34"/>
      <c r="M6" s="34"/>
      <c r="N6" s="4"/>
      <c r="O6" s="34">
        <f>SUM(B6:M6)</f>
        <v>811.42</v>
      </c>
      <c r="P6" s="54"/>
      <c r="Q6" s="34">
        <v>4000</v>
      </c>
      <c r="R6" s="53"/>
      <c r="S6" s="34">
        <f>Q6-O6</f>
        <v>3188.58</v>
      </c>
    </row>
    <row r="7" spans="1:19" x14ac:dyDescent="0.3">
      <c r="A7" s="47" t="s">
        <v>34</v>
      </c>
      <c r="B7" s="10">
        <v>39024.400000000001</v>
      </c>
      <c r="C7" s="10">
        <f t="shared" ref="C7:O7" si="0">SUM(C5:C6)</f>
        <v>14428.960000000001</v>
      </c>
      <c r="D7" s="10">
        <f t="shared" si="0"/>
        <v>22725.9</v>
      </c>
      <c r="E7" s="10">
        <f t="shared" si="0"/>
        <v>18432.75</v>
      </c>
      <c r="F7" s="10">
        <f t="shared" si="0"/>
        <v>10959.65</v>
      </c>
      <c r="G7" s="10">
        <v>6</v>
      </c>
      <c r="H7" s="10">
        <f t="shared" si="0"/>
        <v>15279.07</v>
      </c>
      <c r="I7" s="10">
        <f t="shared" si="0"/>
        <v>11758.56</v>
      </c>
      <c r="J7" s="10">
        <f t="shared" si="0"/>
        <v>8051.15</v>
      </c>
      <c r="K7" s="10">
        <f t="shared" si="0"/>
        <v>0</v>
      </c>
      <c r="L7" s="10">
        <f t="shared" si="0"/>
        <v>0</v>
      </c>
      <c r="M7" s="10">
        <f t="shared" si="0"/>
        <v>0</v>
      </c>
      <c r="N7" s="10"/>
      <c r="O7" s="10">
        <f t="shared" si="0"/>
        <v>160920.75000000003</v>
      </c>
      <c r="P7" s="10"/>
      <c r="Q7" s="10">
        <f>SUM(Q5:Q6)</f>
        <v>215435</v>
      </c>
      <c r="R7" s="10"/>
      <c r="S7" s="10">
        <f>SUM(S5:S6)</f>
        <v>54514.249999999985</v>
      </c>
    </row>
    <row r="8" spans="1:19" x14ac:dyDescent="0.3">
      <c r="A8" s="5"/>
      <c r="B8" s="4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x14ac:dyDescent="0.3">
      <c r="A9" s="6" t="s">
        <v>17</v>
      </c>
      <c r="B9" s="7">
        <v>25</v>
      </c>
      <c r="C9" s="8"/>
      <c r="D9" s="2"/>
      <c r="E9" s="2"/>
      <c r="F9" s="7"/>
      <c r="G9" s="2"/>
      <c r="H9" s="2"/>
      <c r="I9" s="2"/>
      <c r="J9" s="2"/>
      <c r="K9" s="2"/>
      <c r="L9" s="2"/>
      <c r="M9" s="2"/>
      <c r="N9" s="2"/>
      <c r="O9" s="9">
        <f>SUM(B9:M9)</f>
        <v>25</v>
      </c>
      <c r="P9" s="9"/>
      <c r="Q9" s="10">
        <v>25</v>
      </c>
      <c r="R9" s="10"/>
      <c r="S9" s="10">
        <f t="shared" ref="S9:S26" si="1">Q9-O9</f>
        <v>0</v>
      </c>
    </row>
    <row r="10" spans="1:19" x14ac:dyDescent="0.3">
      <c r="A10" s="6" t="s">
        <v>42</v>
      </c>
      <c r="B10" s="11"/>
      <c r="C10" s="7"/>
      <c r="D10" s="7"/>
      <c r="E10" s="7"/>
      <c r="F10" s="7">
        <v>6820.31</v>
      </c>
      <c r="G10" s="7"/>
      <c r="H10" s="7"/>
      <c r="I10" s="7"/>
      <c r="J10" s="7">
        <v>1647</v>
      </c>
      <c r="K10" s="7"/>
      <c r="L10" s="7"/>
      <c r="M10" s="7"/>
      <c r="N10" s="7"/>
      <c r="O10" s="9">
        <f t="shared" ref="O10:O26" si="2">SUM(B10:M10)</f>
        <v>8467.3100000000013</v>
      </c>
      <c r="P10" s="9"/>
      <c r="Q10" s="12">
        <v>6100</v>
      </c>
      <c r="R10" s="12"/>
      <c r="S10" s="10">
        <f t="shared" si="1"/>
        <v>-2367.3100000000013</v>
      </c>
    </row>
    <row r="11" spans="1:19" x14ac:dyDescent="0.3">
      <c r="A11" s="6" t="s">
        <v>29</v>
      </c>
      <c r="B11" s="7">
        <v>181.49</v>
      </c>
      <c r="C11" s="7">
        <v>118.71</v>
      </c>
      <c r="D11" s="7">
        <v>60</v>
      </c>
      <c r="E11" s="7">
        <v>205.64</v>
      </c>
      <c r="F11" s="7">
        <v>264</v>
      </c>
      <c r="G11" s="7">
        <v>136.97999999999999</v>
      </c>
      <c r="H11" s="7"/>
      <c r="I11" s="7"/>
      <c r="J11" s="7">
        <v>258.72000000000003</v>
      </c>
      <c r="K11" s="7"/>
      <c r="L11" s="7"/>
      <c r="M11" s="7"/>
      <c r="N11" s="7"/>
      <c r="O11" s="9">
        <f t="shared" si="2"/>
        <v>1225.54</v>
      </c>
      <c r="P11" s="9"/>
      <c r="Q11" s="12">
        <v>2500</v>
      </c>
      <c r="R11" s="12"/>
      <c r="S11" s="10">
        <f t="shared" si="1"/>
        <v>1274.46</v>
      </c>
    </row>
    <row r="12" spans="1:19" x14ac:dyDescent="0.3">
      <c r="A12" s="6" t="s">
        <v>18</v>
      </c>
      <c r="B12" s="7">
        <v>118.3</v>
      </c>
      <c r="C12" s="7">
        <v>12.72</v>
      </c>
      <c r="D12" s="7">
        <v>165.6</v>
      </c>
      <c r="E12" s="7">
        <v>53</v>
      </c>
      <c r="F12" s="7"/>
      <c r="G12" s="7">
        <v>163.5</v>
      </c>
      <c r="H12" s="7">
        <v>340.42</v>
      </c>
      <c r="I12" s="7"/>
      <c r="J12" s="7"/>
      <c r="K12" s="7"/>
      <c r="L12" s="7"/>
      <c r="M12" s="7"/>
      <c r="N12" s="7"/>
      <c r="O12" s="9">
        <f t="shared" si="2"/>
        <v>853.54</v>
      </c>
      <c r="P12" s="9"/>
      <c r="Q12" s="12">
        <v>1000</v>
      </c>
      <c r="R12" s="12"/>
      <c r="S12" s="10">
        <f t="shared" si="1"/>
        <v>146.46000000000004</v>
      </c>
    </row>
    <row r="13" spans="1:19" x14ac:dyDescent="0.3">
      <c r="A13" s="6" t="s">
        <v>30</v>
      </c>
      <c r="B13" s="7">
        <v>916.65</v>
      </c>
      <c r="C13" s="13">
        <v>916.65</v>
      </c>
      <c r="D13" s="7">
        <v>916.65</v>
      </c>
      <c r="E13" s="7">
        <v>916.65</v>
      </c>
      <c r="F13" s="7">
        <v>916.65</v>
      </c>
      <c r="G13" s="7">
        <v>916.65</v>
      </c>
      <c r="H13" s="7">
        <v>916.65</v>
      </c>
      <c r="I13" s="7">
        <v>916.65</v>
      </c>
      <c r="J13" s="7">
        <v>916.65</v>
      </c>
      <c r="K13" s="7"/>
      <c r="L13" s="7"/>
      <c r="M13" s="7"/>
      <c r="N13" s="7"/>
      <c r="O13" s="9">
        <f t="shared" si="2"/>
        <v>8249.8499999999985</v>
      </c>
      <c r="P13" s="9"/>
      <c r="Q13" s="12">
        <v>11000</v>
      </c>
      <c r="R13" s="12"/>
      <c r="S13" s="10">
        <f t="shared" si="1"/>
        <v>2750.1500000000015</v>
      </c>
    </row>
    <row r="14" spans="1:19" x14ac:dyDescent="0.3">
      <c r="A14" s="6" t="s">
        <v>19</v>
      </c>
      <c r="B14" s="7"/>
      <c r="C14" s="7"/>
      <c r="D14" s="7"/>
      <c r="E14" s="7">
        <v>10000</v>
      </c>
      <c r="F14" s="7"/>
      <c r="G14" s="7"/>
      <c r="H14" s="7"/>
      <c r="I14" s="7"/>
      <c r="J14" s="7"/>
      <c r="K14" s="7"/>
      <c r="L14" s="7"/>
      <c r="M14" s="7"/>
      <c r="N14" s="7"/>
      <c r="O14" s="9">
        <f t="shared" si="2"/>
        <v>10000</v>
      </c>
      <c r="P14" s="9"/>
      <c r="Q14" s="12">
        <v>6000</v>
      </c>
      <c r="R14" s="12"/>
      <c r="S14" s="10">
        <f t="shared" si="1"/>
        <v>-4000</v>
      </c>
    </row>
    <row r="15" spans="1:19" x14ac:dyDescent="0.3">
      <c r="A15" s="14" t="s">
        <v>20</v>
      </c>
      <c r="B15" s="7"/>
      <c r="C15" s="7"/>
      <c r="D15" s="7"/>
      <c r="E15" s="7"/>
      <c r="F15" s="7">
        <v>995</v>
      </c>
      <c r="G15" s="7"/>
      <c r="H15" s="7"/>
      <c r="I15" s="7"/>
      <c r="J15" s="7"/>
      <c r="K15" s="7"/>
      <c r="L15" s="7"/>
      <c r="M15" s="7"/>
      <c r="N15" s="7"/>
      <c r="O15" s="9">
        <f t="shared" si="2"/>
        <v>995</v>
      </c>
      <c r="P15" s="9"/>
      <c r="Q15" s="15">
        <v>950</v>
      </c>
      <c r="R15" s="15"/>
      <c r="S15" s="10">
        <f t="shared" si="1"/>
        <v>-45</v>
      </c>
    </row>
    <row r="16" spans="1:19" x14ac:dyDescent="0.3">
      <c r="A16" s="6" t="s">
        <v>21</v>
      </c>
      <c r="B16" s="2"/>
      <c r="C16" s="16"/>
      <c r="D16" s="7"/>
      <c r="E16" s="17"/>
      <c r="F16" s="7"/>
      <c r="G16" s="7"/>
      <c r="H16" s="7"/>
      <c r="I16" s="7"/>
      <c r="J16" s="7"/>
      <c r="K16" s="2"/>
      <c r="L16" s="2"/>
      <c r="M16" s="2"/>
      <c r="N16" s="2"/>
      <c r="O16" s="9">
        <f t="shared" si="2"/>
        <v>0</v>
      </c>
      <c r="P16" s="9"/>
      <c r="Q16" s="15">
        <v>2500</v>
      </c>
      <c r="R16" s="15"/>
      <c r="S16" s="10">
        <f t="shared" si="1"/>
        <v>2500</v>
      </c>
    </row>
    <row r="17" spans="1:19" x14ac:dyDescent="0.3">
      <c r="A17" s="6" t="s">
        <v>41</v>
      </c>
      <c r="B17" s="7">
        <v>204.17</v>
      </c>
      <c r="C17" s="7"/>
      <c r="D17" s="7">
        <v>156</v>
      </c>
      <c r="E17" s="17">
        <v>102.71</v>
      </c>
      <c r="F17" s="7"/>
      <c r="G17" s="7"/>
      <c r="H17" s="7">
        <v>122.39</v>
      </c>
      <c r="I17" s="7">
        <v>149.75</v>
      </c>
      <c r="J17" s="7">
        <v>522.63</v>
      </c>
      <c r="K17" s="2"/>
      <c r="L17" s="2"/>
      <c r="M17" s="2"/>
      <c r="N17" s="2"/>
      <c r="O17" s="9">
        <f t="shared" si="2"/>
        <v>1257.6500000000001</v>
      </c>
      <c r="P17" s="9"/>
      <c r="Q17" s="15">
        <v>2000</v>
      </c>
      <c r="R17" s="15"/>
      <c r="S17" s="10">
        <f t="shared" si="1"/>
        <v>742.34999999999991</v>
      </c>
    </row>
    <row r="18" spans="1:19" x14ac:dyDescent="0.3">
      <c r="A18" s="6" t="s">
        <v>22</v>
      </c>
      <c r="B18" s="11">
        <v>5242.04</v>
      </c>
      <c r="C18" s="17">
        <v>6370</v>
      </c>
      <c r="D18" s="7">
        <v>6191</v>
      </c>
      <c r="E18" s="7">
        <v>5962</v>
      </c>
      <c r="F18" s="18">
        <v>4687.01</v>
      </c>
      <c r="G18" s="7">
        <v>6047.8</v>
      </c>
      <c r="H18" s="7">
        <v>5554</v>
      </c>
      <c r="I18" s="7">
        <v>4636</v>
      </c>
      <c r="J18" s="7">
        <v>6115</v>
      </c>
      <c r="K18" s="2"/>
      <c r="L18" s="2"/>
      <c r="M18" s="2"/>
      <c r="N18" s="2"/>
      <c r="O18" s="9">
        <f t="shared" si="2"/>
        <v>50804.850000000006</v>
      </c>
      <c r="P18" s="9"/>
      <c r="Q18" s="15">
        <v>73380</v>
      </c>
      <c r="R18" s="19"/>
      <c r="S18" s="10">
        <f t="shared" si="1"/>
        <v>22575.149999999994</v>
      </c>
    </row>
    <row r="19" spans="1:19" x14ac:dyDescent="0.3">
      <c r="A19" s="6" t="s">
        <v>40</v>
      </c>
      <c r="B19" s="20">
        <v>1283.27</v>
      </c>
      <c r="C19" s="17">
        <v>1091.5999999999999</v>
      </c>
      <c r="D19" s="7">
        <v>958.37</v>
      </c>
      <c r="E19" s="7">
        <v>918.84</v>
      </c>
      <c r="F19" s="50">
        <v>999.79</v>
      </c>
      <c r="G19" s="7">
        <v>598.47</v>
      </c>
      <c r="H19" s="7">
        <v>687.12</v>
      </c>
      <c r="I19" s="18">
        <v>663.87</v>
      </c>
      <c r="J19" s="7">
        <v>718.01</v>
      </c>
      <c r="K19" s="7">
        <v>687.77</v>
      </c>
      <c r="L19" s="2"/>
      <c r="M19" s="2"/>
      <c r="N19" s="2"/>
      <c r="O19" s="9">
        <f t="shared" si="2"/>
        <v>8607.11</v>
      </c>
      <c r="P19" s="9"/>
      <c r="Q19" s="15">
        <v>10500</v>
      </c>
      <c r="R19" s="15"/>
      <c r="S19" s="10">
        <f t="shared" si="1"/>
        <v>1892.8899999999994</v>
      </c>
    </row>
    <row r="20" spans="1:19" x14ac:dyDescent="0.3">
      <c r="A20" s="6" t="s">
        <v>39</v>
      </c>
      <c r="B20" s="7"/>
      <c r="C20" s="7">
        <v>500</v>
      </c>
      <c r="D20" s="7"/>
      <c r="E20" s="7"/>
      <c r="F20" s="17">
        <v>500</v>
      </c>
      <c r="G20" s="7"/>
      <c r="H20" s="7"/>
      <c r="I20" s="18">
        <v>500</v>
      </c>
      <c r="J20" s="18"/>
      <c r="K20" s="7"/>
      <c r="L20" s="2"/>
      <c r="M20" s="2"/>
      <c r="N20" s="2"/>
      <c r="O20" s="9">
        <f t="shared" si="2"/>
        <v>1500</v>
      </c>
      <c r="P20" s="9"/>
      <c r="Q20" s="15">
        <v>1500</v>
      </c>
      <c r="R20" s="15"/>
      <c r="S20" s="10">
        <f t="shared" si="1"/>
        <v>0</v>
      </c>
    </row>
    <row r="21" spans="1:19" x14ac:dyDescent="0.3">
      <c r="A21" s="6" t="s">
        <v>23</v>
      </c>
      <c r="B21" s="7">
        <v>296.77</v>
      </c>
      <c r="C21" s="7"/>
      <c r="D21" s="7"/>
      <c r="E21" s="7"/>
      <c r="F21" s="17">
        <v>145.06</v>
      </c>
      <c r="G21" s="7"/>
      <c r="H21" s="7"/>
      <c r="I21" s="8"/>
      <c r="J21" s="18">
        <v>220.4</v>
      </c>
      <c r="K21" s="17"/>
      <c r="L21" s="2"/>
      <c r="M21" s="2"/>
      <c r="N21" s="2"/>
      <c r="O21" s="9">
        <f t="shared" si="2"/>
        <v>662.23</v>
      </c>
      <c r="P21" s="9"/>
      <c r="Q21" s="15">
        <v>500</v>
      </c>
      <c r="R21" s="15"/>
      <c r="S21" s="10">
        <f t="shared" si="1"/>
        <v>-162.23000000000002</v>
      </c>
    </row>
    <row r="22" spans="1:19" x14ac:dyDescent="0.3">
      <c r="A22" s="6" t="s">
        <v>24</v>
      </c>
      <c r="B22" s="7">
        <v>4000</v>
      </c>
      <c r="C22" s="18">
        <v>4000</v>
      </c>
      <c r="D22" s="7">
        <v>4000</v>
      </c>
      <c r="E22" s="17">
        <v>4000</v>
      </c>
      <c r="F22" s="7">
        <v>4000</v>
      </c>
      <c r="G22" s="7">
        <v>4000</v>
      </c>
      <c r="H22" s="18">
        <v>4000</v>
      </c>
      <c r="I22" s="7">
        <v>4000</v>
      </c>
      <c r="J22" s="7">
        <v>4000</v>
      </c>
      <c r="K22" s="2"/>
      <c r="L22" s="2"/>
      <c r="M22" s="2"/>
      <c r="N22" s="2"/>
      <c r="O22" s="9">
        <f t="shared" si="2"/>
        <v>36000</v>
      </c>
      <c r="P22" s="9"/>
      <c r="Q22" s="15">
        <v>48000</v>
      </c>
      <c r="R22" s="15"/>
      <c r="S22" s="10">
        <f t="shared" si="1"/>
        <v>12000</v>
      </c>
    </row>
    <row r="23" spans="1:19" x14ac:dyDescent="0.3">
      <c r="A23" s="6" t="s">
        <v>38</v>
      </c>
      <c r="B23" s="7">
        <v>2200</v>
      </c>
      <c r="C23" s="17">
        <v>2200</v>
      </c>
      <c r="D23" s="7">
        <v>2200</v>
      </c>
      <c r="E23" s="49">
        <v>0</v>
      </c>
      <c r="F23" s="7">
        <v>2000</v>
      </c>
      <c r="G23" s="7">
        <v>2000</v>
      </c>
      <c r="H23" s="18">
        <v>2000</v>
      </c>
      <c r="I23" s="7">
        <v>2000</v>
      </c>
      <c r="J23" s="7">
        <v>2000</v>
      </c>
      <c r="K23" s="7">
        <v>2000</v>
      </c>
      <c r="L23" s="2"/>
      <c r="M23" s="2"/>
      <c r="N23" s="2"/>
      <c r="O23" s="9">
        <f t="shared" si="2"/>
        <v>18600</v>
      </c>
      <c r="P23" s="9"/>
      <c r="Q23" s="15">
        <v>26000</v>
      </c>
      <c r="R23" s="15"/>
      <c r="S23" s="10">
        <f t="shared" si="1"/>
        <v>7400</v>
      </c>
    </row>
    <row r="24" spans="1:19" x14ac:dyDescent="0.3">
      <c r="A24" s="6" t="s">
        <v>25</v>
      </c>
      <c r="B24" s="13">
        <v>250</v>
      </c>
      <c r="C24" s="17">
        <v>225</v>
      </c>
      <c r="D24" s="7">
        <v>150</v>
      </c>
      <c r="E24" s="18">
        <v>150</v>
      </c>
      <c r="F24" s="7">
        <v>175</v>
      </c>
      <c r="G24" s="7">
        <v>150</v>
      </c>
      <c r="H24" s="7">
        <v>125</v>
      </c>
      <c r="I24" s="7">
        <v>275</v>
      </c>
      <c r="J24" s="17">
        <v>150</v>
      </c>
      <c r="K24" s="2"/>
      <c r="L24" s="2"/>
      <c r="M24" s="2"/>
      <c r="N24" s="2"/>
      <c r="O24" s="9">
        <f t="shared" si="2"/>
        <v>1650</v>
      </c>
      <c r="P24" s="9"/>
      <c r="Q24" s="15">
        <v>2500</v>
      </c>
      <c r="R24" s="15"/>
      <c r="S24" s="10">
        <f t="shared" si="1"/>
        <v>850</v>
      </c>
    </row>
    <row r="25" spans="1:19" x14ac:dyDescent="0.3">
      <c r="A25" s="6" t="s">
        <v>26</v>
      </c>
      <c r="B25" s="13"/>
      <c r="C25" s="7"/>
      <c r="D25" s="7"/>
      <c r="E25" s="18">
        <v>1427</v>
      </c>
      <c r="F25" s="8"/>
      <c r="G25" s="7"/>
      <c r="H25" s="7"/>
      <c r="I25" s="7"/>
      <c r="J25" s="2"/>
      <c r="K25" s="2"/>
      <c r="L25" s="2"/>
      <c r="M25" s="2"/>
      <c r="N25" s="2"/>
      <c r="O25" s="9">
        <f t="shared" si="2"/>
        <v>1427</v>
      </c>
      <c r="P25" s="9"/>
      <c r="Q25" s="15">
        <v>1500</v>
      </c>
      <c r="R25" s="15"/>
      <c r="S25" s="10">
        <f t="shared" si="1"/>
        <v>73</v>
      </c>
    </row>
    <row r="26" spans="1:19" x14ac:dyDescent="0.3">
      <c r="A26" s="37" t="s">
        <v>37</v>
      </c>
      <c r="B26" s="31">
        <v>1000</v>
      </c>
      <c r="C26" s="48">
        <v>1000</v>
      </c>
      <c r="D26" s="31">
        <v>1000</v>
      </c>
      <c r="E26" s="31">
        <v>1000</v>
      </c>
      <c r="F26" s="31">
        <v>1000</v>
      </c>
      <c r="G26" s="31">
        <v>1000</v>
      </c>
      <c r="H26" s="31">
        <v>1000</v>
      </c>
      <c r="I26" s="31">
        <v>1000</v>
      </c>
      <c r="J26" s="31">
        <v>1000</v>
      </c>
      <c r="K26" s="48">
        <v>1000</v>
      </c>
      <c r="L26" s="32"/>
      <c r="M26" s="32"/>
      <c r="N26" s="2"/>
      <c r="O26" s="33">
        <f t="shared" si="2"/>
        <v>10000</v>
      </c>
      <c r="P26" s="9"/>
      <c r="Q26" s="51">
        <v>12000</v>
      </c>
      <c r="R26" s="15"/>
      <c r="S26" s="34">
        <f t="shared" si="1"/>
        <v>2000</v>
      </c>
    </row>
    <row r="27" spans="1:19" x14ac:dyDescent="0.3">
      <c r="A27" s="47" t="s">
        <v>33</v>
      </c>
      <c r="B27" s="9">
        <f>SUM(B9:B26)</f>
        <v>15717.69</v>
      </c>
      <c r="C27" s="9">
        <f t="shared" ref="C27:M27" si="3">SUM(C9:C26)</f>
        <v>16434.68</v>
      </c>
      <c r="D27" s="9">
        <f t="shared" si="3"/>
        <v>15797.62</v>
      </c>
      <c r="E27" s="9">
        <f t="shared" si="3"/>
        <v>24735.84</v>
      </c>
      <c r="F27" s="9">
        <f>SUM(F9:F26)</f>
        <v>22502.82</v>
      </c>
      <c r="G27" s="9">
        <f t="shared" si="3"/>
        <v>15013.400000000001</v>
      </c>
      <c r="H27" s="9">
        <f t="shared" si="3"/>
        <v>14745.58</v>
      </c>
      <c r="I27" s="9">
        <f t="shared" si="3"/>
        <v>14141.27</v>
      </c>
      <c r="J27" s="9">
        <f t="shared" si="3"/>
        <v>17548.41</v>
      </c>
      <c r="K27" s="9">
        <f t="shared" si="3"/>
        <v>3687.77</v>
      </c>
      <c r="L27" s="9">
        <f t="shared" si="3"/>
        <v>0</v>
      </c>
      <c r="M27" s="9">
        <f t="shared" si="3"/>
        <v>0</v>
      </c>
      <c r="N27" s="9"/>
      <c r="O27" s="9">
        <f>SUM(B27:M27)</f>
        <v>160325.07999999999</v>
      </c>
      <c r="P27" s="9"/>
      <c r="Q27" s="9">
        <f>SUM(Q9:Q26)</f>
        <v>207955</v>
      </c>
      <c r="R27" s="9"/>
      <c r="S27" s="9">
        <f>SUM(S9:S26)</f>
        <v>47629.919999999998</v>
      </c>
    </row>
    <row r="28" spans="1:19" x14ac:dyDescent="0.3">
      <c r="A28" s="21"/>
      <c r="B28" s="9"/>
      <c r="C28" s="45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5" thickBot="1" x14ac:dyDescent="0.35">
      <c r="A29" s="47" t="s">
        <v>35</v>
      </c>
      <c r="B29" s="46">
        <f t="shared" ref="B29:O29" si="4">B7-B27</f>
        <v>23306.71</v>
      </c>
      <c r="C29" s="46">
        <f t="shared" si="4"/>
        <v>-2005.7199999999993</v>
      </c>
      <c r="D29" s="46">
        <f t="shared" si="4"/>
        <v>6928.2800000000007</v>
      </c>
      <c r="E29" s="46">
        <f t="shared" si="4"/>
        <v>-6303.09</v>
      </c>
      <c r="F29" s="46">
        <f t="shared" si="4"/>
        <v>-11543.17</v>
      </c>
      <c r="G29" s="46">
        <f t="shared" si="4"/>
        <v>-15007.400000000001</v>
      </c>
      <c r="H29" s="46">
        <f t="shared" si="4"/>
        <v>533.48999999999978</v>
      </c>
      <c r="I29" s="46">
        <f t="shared" si="4"/>
        <v>-2382.7100000000009</v>
      </c>
      <c r="J29" s="46">
        <f t="shared" si="4"/>
        <v>-9497.26</v>
      </c>
      <c r="K29" s="46">
        <f t="shared" si="4"/>
        <v>-3687.77</v>
      </c>
      <c r="L29" s="46">
        <f t="shared" si="4"/>
        <v>0</v>
      </c>
      <c r="M29" s="46">
        <f t="shared" si="4"/>
        <v>0</v>
      </c>
      <c r="N29" s="9"/>
      <c r="O29" s="46">
        <f t="shared" si="4"/>
        <v>595.67000000004191</v>
      </c>
      <c r="P29" s="9"/>
      <c r="Q29" s="46">
        <f>Q7-Q27</f>
        <v>7480</v>
      </c>
      <c r="R29" s="2"/>
      <c r="S29" s="2"/>
    </row>
    <row r="30" spans="1:19" x14ac:dyDescent="0.3">
      <c r="A30" s="41"/>
      <c r="B30" s="42"/>
      <c r="C30" s="24"/>
      <c r="D30" s="24"/>
      <c r="E30" s="2"/>
      <c r="F30" s="2"/>
      <c r="G30" s="2"/>
      <c r="H30" s="2"/>
      <c r="I30" s="2"/>
      <c r="J30" s="2"/>
      <c r="K30" s="7"/>
      <c r="L30" s="7"/>
      <c r="M30" s="2"/>
      <c r="N30" s="2"/>
      <c r="O30" s="2"/>
      <c r="P30" s="2"/>
      <c r="Q30" s="2"/>
      <c r="R30" s="2"/>
      <c r="S30" s="2"/>
    </row>
    <row r="31" spans="1:19" x14ac:dyDescent="0.3">
      <c r="A31" s="41"/>
      <c r="B31" s="42"/>
      <c r="C31" s="24"/>
      <c r="D31" s="24"/>
      <c r="E31" s="2"/>
      <c r="F31" s="2"/>
      <c r="G31" s="2"/>
      <c r="H31" s="2"/>
      <c r="I31" s="2"/>
      <c r="J31" s="2"/>
      <c r="K31" s="7"/>
      <c r="L31" s="7"/>
      <c r="M31" s="2"/>
      <c r="N31" s="2"/>
      <c r="O31" s="2"/>
      <c r="P31" s="2"/>
      <c r="Q31" s="2"/>
      <c r="R31" s="2"/>
      <c r="S31" s="2"/>
    </row>
    <row r="32" spans="1:19" x14ac:dyDescent="0.3">
      <c r="A32" s="40"/>
      <c r="B32" s="39"/>
      <c r="C32" s="17"/>
      <c r="D32" s="38"/>
      <c r="E32" s="39"/>
      <c r="F32" s="25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3">
      <c r="A33" s="41"/>
      <c r="B33" s="39" t="s">
        <v>43</v>
      </c>
      <c r="C33" s="39"/>
      <c r="D33" s="39"/>
      <c r="E33" s="2"/>
      <c r="F33" s="2"/>
      <c r="G33" s="2"/>
      <c r="H33" s="2"/>
      <c r="I33" s="2"/>
      <c r="J33" s="2"/>
      <c r="K33" s="7"/>
      <c r="L33" s="17"/>
      <c r="M33" s="2"/>
      <c r="N33" s="2"/>
      <c r="O33" s="2"/>
      <c r="P33" s="2"/>
      <c r="Q33" s="2"/>
      <c r="R33" s="2"/>
      <c r="S33" s="2"/>
    </row>
    <row r="34" spans="1:19" x14ac:dyDescent="0.3">
      <c r="A34" s="41"/>
      <c r="B34" s="39" t="s">
        <v>36</v>
      </c>
      <c r="C34" s="43"/>
      <c r="D34" s="23"/>
      <c r="E34" s="2"/>
      <c r="F34" s="22"/>
      <c r="G34" s="3"/>
      <c r="H34" s="3"/>
      <c r="I34" s="3"/>
      <c r="J34" s="3"/>
      <c r="K34" s="17"/>
      <c r="L34" s="7"/>
      <c r="M34" s="2"/>
      <c r="N34" s="2"/>
      <c r="O34" s="2"/>
      <c r="P34" s="2"/>
      <c r="Q34" s="2"/>
      <c r="R34" s="2"/>
      <c r="S34" s="2"/>
    </row>
    <row r="35" spans="1:19" x14ac:dyDescent="0.3">
      <c r="A35" s="41"/>
      <c r="B35" s="42"/>
      <c r="C35" s="24"/>
      <c r="D35" s="24"/>
      <c r="E35" s="2"/>
      <c r="F35" s="2"/>
      <c r="G35" s="2"/>
      <c r="H35" s="2"/>
      <c r="I35" s="3"/>
      <c r="J35" s="52"/>
      <c r="K35" s="3"/>
      <c r="L35" s="2"/>
      <c r="M35" s="2"/>
      <c r="N35" s="2"/>
      <c r="O35" s="2"/>
      <c r="P35" s="2"/>
      <c r="Q35" s="2"/>
      <c r="R35" s="2"/>
      <c r="S35" s="2"/>
    </row>
    <row r="36" spans="1:19" x14ac:dyDescent="0.3">
      <c r="A36" s="41"/>
      <c r="B36" s="42"/>
      <c r="C36" s="24"/>
      <c r="D36" s="24"/>
      <c r="E36" s="2"/>
      <c r="F36" s="2"/>
      <c r="G36" s="2"/>
      <c r="H36" s="2"/>
      <c r="I36" s="2"/>
      <c r="J36" s="2"/>
      <c r="K36" s="7"/>
      <c r="L36" s="7"/>
      <c r="M36" s="2"/>
      <c r="N36" s="2"/>
      <c r="O36" s="2"/>
      <c r="P36" s="2"/>
      <c r="Q36" s="2"/>
      <c r="R36" s="2"/>
      <c r="S36" s="2"/>
    </row>
    <row r="37" spans="1:19" x14ac:dyDescent="0.3">
      <c r="A37" s="40"/>
      <c r="B37" s="42"/>
      <c r="C37" s="24"/>
      <c r="D37" s="24"/>
      <c r="E37" s="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3">
      <c r="A38" s="41"/>
      <c r="B38" s="42"/>
      <c r="C38" s="24"/>
      <c r="D38" s="24"/>
      <c r="E38" s="22"/>
      <c r="F38" s="22"/>
      <c r="G38" s="2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4.55" customHeight="1" x14ac:dyDescent="0.3">
      <c r="A39" s="41"/>
      <c r="B39" s="42"/>
      <c r="C39" s="24"/>
      <c r="D39" s="24"/>
      <c r="E39" s="22"/>
      <c r="F39" s="22"/>
      <c r="G39" s="2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3">
      <c r="A40" s="40"/>
      <c r="B40" s="7"/>
      <c r="C40" s="17"/>
      <c r="D40" s="17"/>
      <c r="E40" s="2"/>
      <c r="F40" s="2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3">
      <c r="A41" s="41"/>
      <c r="B41" s="42"/>
      <c r="C41" s="26"/>
      <c r="D41" s="26"/>
      <c r="E41" s="22"/>
      <c r="F41" s="2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3">
      <c r="A42" s="41"/>
      <c r="B42" s="42"/>
      <c r="C42" s="26"/>
      <c r="D42" s="26"/>
      <c r="E42" s="27"/>
      <c r="F42" s="27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3">
      <c r="A43" s="41"/>
      <c r="B43" s="42"/>
      <c r="C43" s="26"/>
      <c r="D43" s="26"/>
      <c r="E43" s="27"/>
      <c r="F43" s="27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3">
      <c r="A44" s="41"/>
      <c r="B44" s="42"/>
      <c r="C44" s="26"/>
      <c r="D44" s="26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3">
      <c r="A45" s="41"/>
      <c r="B45" s="4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3">
      <c r="A46" s="41"/>
      <c r="B46" s="42"/>
      <c r="C46" s="26"/>
      <c r="D46" s="2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3">
      <c r="A47" s="41"/>
      <c r="B47" s="42"/>
      <c r="C47" s="26"/>
      <c r="D47" s="2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3">
      <c r="A48" s="41"/>
      <c r="B48" s="42"/>
      <c r="C48" s="26"/>
      <c r="D48" s="3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3">
      <c r="A49" s="41"/>
      <c r="B49" s="4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3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3">
      <c r="A51" s="41"/>
      <c r="B51" s="4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</sheetData>
  <mergeCells count="1">
    <mergeCell ref="B3:O3"/>
  </mergeCells>
  <pageMargins left="0.7" right="0.7" top="0.25" bottom="0.25" header="0.3" footer="0.3"/>
  <pageSetup scale="76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King</dc:creator>
  <cp:lastModifiedBy>Rick King</cp:lastModifiedBy>
  <cp:lastPrinted>2026-10-13T21:11:14Z</cp:lastPrinted>
  <dcterms:created xsi:type="dcterms:W3CDTF">2025-09-28T17:01:54Z</dcterms:created>
  <dcterms:modified xsi:type="dcterms:W3CDTF">2026-10-13T21:11:19Z</dcterms:modified>
</cp:coreProperties>
</file>